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'Лист1'!$A$1:$V$30</definedName>
  </definedNames>
  <calcPr fullCalcOnLoad="1"/>
</workbook>
</file>

<file path=xl/sharedStrings.xml><?xml version="1.0" encoding="utf-8"?>
<sst xmlns="http://schemas.openxmlformats.org/spreadsheetml/2006/main" count="61" uniqueCount="50">
  <si>
    <r>
      <t>Регата «НОВОШИП  ТРОФИ – 2007»</t>
    </r>
    <r>
      <rPr>
        <sz val="14"/>
        <rFont val="Arial"/>
        <family val="2"/>
      </rPr>
      <t xml:space="preserve"> (Новороссийск - Б.Утриш-Анапа - Геленджик - Б.Утриш) 18-27.09.2007</t>
    </r>
  </si>
  <si>
    <t>Гонка №1 (Новороссийск) 20.09.2007</t>
  </si>
  <si>
    <t>Дистанция</t>
  </si>
  <si>
    <t>14/10,5</t>
  </si>
  <si>
    <t>м.м.   Коэффициент дистанции - 0,75    Time-on-Time Scoring (CT=ET*TMF)</t>
  </si>
  <si>
    <t>Номер на парусе</t>
  </si>
  <si>
    <t>Яхта</t>
  </si>
  <si>
    <t>PLT</t>
  </si>
  <si>
    <t>PLD</t>
  </si>
  <si>
    <t>TMF</t>
  </si>
  <si>
    <t>Время старта</t>
  </si>
  <si>
    <t>Время финиша</t>
  </si>
  <si>
    <t>ЕТ (s)</t>
  </si>
  <si>
    <t>CT (s)</t>
  </si>
  <si>
    <t>ЕТ</t>
  </si>
  <si>
    <t>СТ</t>
  </si>
  <si>
    <t>Очки</t>
  </si>
  <si>
    <t>Место</t>
  </si>
  <si>
    <t>ч</t>
  </si>
  <si>
    <t>м</t>
  </si>
  <si>
    <t>с</t>
  </si>
  <si>
    <t>Группа 1</t>
  </si>
  <si>
    <t>Виват</t>
  </si>
  <si>
    <t>Святая Анна</t>
  </si>
  <si>
    <t>Утренняя Звезда</t>
  </si>
  <si>
    <t>Визит</t>
  </si>
  <si>
    <t>Flying Fish</t>
  </si>
  <si>
    <t>Мираж</t>
  </si>
  <si>
    <t>DSQ</t>
  </si>
  <si>
    <t>Группа 1С</t>
  </si>
  <si>
    <t>Викинг</t>
  </si>
  <si>
    <t>Альбатрос</t>
  </si>
  <si>
    <t>б/н</t>
  </si>
  <si>
    <t>Одиссей</t>
  </si>
  <si>
    <t>Святой Павел</t>
  </si>
  <si>
    <t>Группа 2</t>
  </si>
  <si>
    <t>Петр I</t>
  </si>
  <si>
    <t>Оливия</t>
  </si>
  <si>
    <t>Группа 3</t>
  </si>
  <si>
    <t>008</t>
  </si>
  <si>
    <t>Аквамарин</t>
  </si>
  <si>
    <t>013</t>
  </si>
  <si>
    <t>Kolumb</t>
  </si>
  <si>
    <t>Юнона</t>
  </si>
  <si>
    <t>397</t>
  </si>
  <si>
    <t>Спасибо</t>
  </si>
  <si>
    <t>3966</t>
  </si>
  <si>
    <t>Успех</t>
  </si>
  <si>
    <t xml:space="preserve">                                </t>
  </si>
  <si>
    <t>Главный секретарь _____________________________ В. Чех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</si>
</sst>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000"/>
  </numFmts>
  <fonts count="8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NumberFormat="1" applyFont="1" applyBorder="1" applyAlignment="1">
      <alignment horizontal="left" vertical="center"/>
    </xf>
    <xf numFmtId="164" fontId="1" fillId="0" borderId="0" xfId="0" applyFont="1" applyFill="1" applyAlignment="1">
      <alignment/>
    </xf>
    <xf numFmtId="164" fontId="4" fillId="0" borderId="2" xfId="0" applyFont="1" applyFill="1" applyBorder="1" applyAlignment="1">
      <alignment horizontal="left" vertical="center" wrapText="1"/>
    </xf>
    <xf numFmtId="164" fontId="1" fillId="0" borderId="2" xfId="0" applyFont="1" applyFill="1" applyBorder="1" applyAlignment="1">
      <alignment/>
    </xf>
    <xf numFmtId="164" fontId="5" fillId="0" borderId="3" xfId="0" applyNumberFormat="1" applyFont="1" applyFill="1" applyBorder="1" applyAlignment="1">
      <alignment/>
    </xf>
    <xf numFmtId="164" fontId="5" fillId="0" borderId="3" xfId="0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center"/>
    </xf>
    <xf numFmtId="164" fontId="5" fillId="0" borderId="3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5" fillId="0" borderId="0" xfId="0" applyFont="1" applyFill="1" applyAlignment="1">
      <alignment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5" fillId="0" borderId="6" xfId="0" applyFont="1" applyFill="1" applyBorder="1" applyAlignment="1">
      <alignment horizontal="center" vertical="center"/>
    </xf>
    <xf numFmtId="164" fontId="5" fillId="0" borderId="7" xfId="0" applyFont="1" applyFill="1" applyBorder="1" applyAlignment="1">
      <alignment horizontal="center" vertical="center"/>
    </xf>
    <xf numFmtId="164" fontId="5" fillId="0" borderId="8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0" xfId="0" applyFont="1" applyFill="1" applyBorder="1" applyAlignment="1">
      <alignment horizontal="center" vertical="center"/>
    </xf>
    <xf numFmtId="164" fontId="5" fillId="0" borderId="11" xfId="0" applyFont="1" applyFill="1" applyBorder="1" applyAlignment="1">
      <alignment/>
    </xf>
    <xf numFmtId="164" fontId="5" fillId="0" borderId="12" xfId="0" applyFont="1" applyBorder="1" applyAlignment="1">
      <alignment horizontal="center" vertical="center"/>
    </xf>
    <xf numFmtId="164" fontId="5" fillId="0" borderId="13" xfId="0" applyFont="1" applyBorder="1" applyAlignment="1">
      <alignment horizontal="center" vertical="center"/>
    </xf>
    <xf numFmtId="164" fontId="5" fillId="0" borderId="14" xfId="0" applyFont="1" applyBorder="1" applyAlignment="1">
      <alignment horizontal="center" vertical="center"/>
    </xf>
    <xf numFmtId="164" fontId="5" fillId="0" borderId="15" xfId="0" applyFont="1" applyFill="1" applyBorder="1" applyAlignment="1">
      <alignment horizontal="center" vertical="center"/>
    </xf>
    <xf numFmtId="164" fontId="5" fillId="0" borderId="13" xfId="0" applyFont="1" applyFill="1" applyBorder="1" applyAlignment="1">
      <alignment horizontal="center" vertical="center"/>
    </xf>
    <xf numFmtId="164" fontId="5" fillId="0" borderId="16" xfId="0" applyFont="1" applyFill="1" applyBorder="1" applyAlignment="1">
      <alignment horizontal="center" vertical="center"/>
    </xf>
    <xf numFmtId="164" fontId="5" fillId="0" borderId="12" xfId="0" applyFont="1" applyFill="1" applyBorder="1" applyAlignment="1">
      <alignment horizontal="center" vertical="center"/>
    </xf>
    <xf numFmtId="164" fontId="5" fillId="0" borderId="14" xfId="0" applyFont="1" applyFill="1" applyBorder="1" applyAlignment="1">
      <alignment horizontal="center" vertical="center"/>
    </xf>
    <xf numFmtId="164" fontId="6" fillId="0" borderId="17" xfId="0" applyFont="1" applyFill="1" applyBorder="1" applyAlignment="1">
      <alignment horizontal="left" wrapText="1"/>
    </xf>
    <xf numFmtId="164" fontId="1" fillId="0" borderId="17" xfId="0" applyFont="1" applyFill="1" applyBorder="1" applyAlignment="1">
      <alignment horizontal="left" wrapText="1"/>
    </xf>
    <xf numFmtId="164" fontId="1" fillId="0" borderId="4" xfId="0" applyFont="1" applyFill="1" applyBorder="1" applyAlignment="1">
      <alignment horizontal="left" wrapText="1"/>
    </xf>
    <xf numFmtId="164" fontId="1" fillId="0" borderId="5" xfId="0" applyFont="1" applyFill="1" applyBorder="1" applyAlignment="1">
      <alignment horizontal="left" wrapText="1"/>
    </xf>
    <xf numFmtId="164" fontId="5" fillId="0" borderId="7" xfId="0" applyFont="1" applyFill="1" applyBorder="1" applyAlignment="1">
      <alignment horizontal="center" wrapText="1"/>
    </xf>
    <xf numFmtId="164" fontId="5" fillId="0" borderId="4" xfId="0" applyFont="1" applyFill="1" applyBorder="1" applyAlignment="1">
      <alignment horizontal="center" wrapText="1"/>
    </xf>
    <xf numFmtId="164" fontId="5" fillId="0" borderId="8" xfId="0" applyFont="1" applyFill="1" applyBorder="1" applyAlignment="1">
      <alignment horizontal="center" wrapText="1"/>
    </xf>
    <xf numFmtId="164" fontId="6" fillId="0" borderId="9" xfId="0" applyFont="1" applyFill="1" applyBorder="1" applyAlignment="1">
      <alignment horizontal="left" vertical="center" wrapText="1"/>
    </xf>
    <xf numFmtId="164" fontId="1" fillId="0" borderId="4" xfId="0" applyFont="1" applyFill="1" applyBorder="1" applyAlignment="1">
      <alignment/>
    </xf>
    <xf numFmtId="164" fontId="1" fillId="0" borderId="5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4" fontId="1" fillId="0" borderId="8" xfId="0" applyFont="1" applyFill="1" applyBorder="1" applyAlignment="1">
      <alignment/>
    </xf>
    <xf numFmtId="164" fontId="1" fillId="0" borderId="9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5" fillId="0" borderId="17" xfId="0" applyFont="1" applyFill="1" applyBorder="1" applyAlignment="1">
      <alignment/>
    </xf>
    <xf numFmtId="164" fontId="5" fillId="0" borderId="18" xfId="0" applyNumberFormat="1" applyFont="1" applyBorder="1" applyAlignment="1">
      <alignment horizontal="left"/>
    </xf>
    <xf numFmtId="164" fontId="5" fillId="0" borderId="18" xfId="0" applyFont="1" applyBorder="1" applyAlignment="1">
      <alignment/>
    </xf>
    <xf numFmtId="164" fontId="5" fillId="0" borderId="19" xfId="0" applyFont="1" applyFill="1" applyBorder="1" applyAlignment="1">
      <alignment/>
    </xf>
    <xf numFmtId="164" fontId="5" fillId="0" borderId="20" xfId="0" applyFont="1" applyFill="1" applyBorder="1" applyAlignment="1">
      <alignment/>
    </xf>
    <xf numFmtId="166" fontId="5" fillId="0" borderId="21" xfId="0" applyNumberFormat="1" applyFont="1" applyFill="1" applyBorder="1" applyAlignment="1">
      <alignment/>
    </xf>
    <xf numFmtId="166" fontId="5" fillId="0" borderId="19" xfId="0" applyNumberFormat="1" applyFont="1" applyFill="1" applyBorder="1" applyAlignment="1">
      <alignment/>
    </xf>
    <xf numFmtId="166" fontId="5" fillId="0" borderId="20" xfId="0" applyNumberFormat="1" applyFont="1" applyFill="1" applyBorder="1" applyAlignment="1">
      <alignment/>
    </xf>
    <xf numFmtId="166" fontId="5" fillId="0" borderId="22" xfId="0" applyNumberFormat="1" applyFont="1" applyFill="1" applyBorder="1" applyAlignment="1">
      <alignment/>
    </xf>
    <xf numFmtId="166" fontId="5" fillId="0" borderId="19" xfId="0" applyNumberFormat="1" applyFont="1" applyFill="1" applyBorder="1" applyAlignment="1">
      <alignment horizontal="right"/>
    </xf>
    <xf numFmtId="166" fontId="5" fillId="0" borderId="23" xfId="0" applyNumberFormat="1" applyFont="1" applyFill="1" applyBorder="1" applyAlignment="1">
      <alignment/>
    </xf>
    <xf numFmtId="166" fontId="5" fillId="0" borderId="24" xfId="0" applyNumberFormat="1" applyFont="1" applyFill="1" applyBorder="1" applyAlignment="1">
      <alignment/>
    </xf>
    <xf numFmtId="166" fontId="5" fillId="0" borderId="25" xfId="0" applyNumberFormat="1" applyFont="1" applyFill="1" applyBorder="1" applyAlignment="1">
      <alignment/>
    </xf>
    <xf numFmtId="166" fontId="5" fillId="0" borderId="18" xfId="0" applyNumberFormat="1" applyFont="1" applyFill="1" applyBorder="1" applyAlignment="1">
      <alignment/>
    </xf>
    <xf numFmtId="164" fontId="6" fillId="0" borderId="26" xfId="0" applyFont="1" applyFill="1" applyBorder="1" applyAlignment="1">
      <alignment/>
    </xf>
    <xf numFmtId="164" fontId="6" fillId="0" borderId="23" xfId="0" applyFont="1" applyFill="1" applyBorder="1" applyAlignment="1">
      <alignment/>
    </xf>
    <xf numFmtId="164" fontId="5" fillId="0" borderId="27" xfId="0" applyFont="1" applyBorder="1" applyAlignment="1">
      <alignment/>
    </xf>
    <xf numFmtId="164" fontId="5" fillId="0" borderId="28" xfId="0" applyFont="1" applyBorder="1" applyAlignment="1">
      <alignment/>
    </xf>
    <xf numFmtId="166" fontId="5" fillId="0" borderId="29" xfId="0" applyNumberFormat="1" applyFont="1" applyFill="1" applyBorder="1" applyAlignment="1">
      <alignment/>
    </xf>
    <xf numFmtId="166" fontId="5" fillId="0" borderId="27" xfId="0" applyNumberFormat="1" applyFont="1" applyFill="1" applyBorder="1" applyAlignment="1">
      <alignment/>
    </xf>
    <xf numFmtId="166" fontId="5" fillId="0" borderId="28" xfId="0" applyNumberFormat="1" applyFont="1" applyFill="1" applyBorder="1" applyAlignment="1">
      <alignment/>
    </xf>
    <xf numFmtId="166" fontId="5" fillId="0" borderId="18" xfId="0" applyNumberFormat="1" applyFont="1" applyFill="1" applyBorder="1" applyAlignment="1">
      <alignment horizontal="right"/>
    </xf>
    <xf numFmtId="164" fontId="6" fillId="0" borderId="22" xfId="0" applyFont="1" applyFill="1" applyBorder="1" applyAlignment="1">
      <alignment/>
    </xf>
    <xf numFmtId="164" fontId="6" fillId="0" borderId="23" xfId="0" applyFont="1" applyFill="1" applyBorder="1" applyAlignment="1">
      <alignment horizontal="right"/>
    </xf>
    <xf numFmtId="164" fontId="5" fillId="0" borderId="27" xfId="0" applyNumberFormat="1" applyFont="1" applyBorder="1" applyAlignment="1">
      <alignment horizontal="left"/>
    </xf>
    <xf numFmtId="166" fontId="5" fillId="0" borderId="30" xfId="0" applyNumberFormat="1" applyFont="1" applyFill="1" applyBorder="1" applyAlignment="1">
      <alignment/>
    </xf>
    <xf numFmtId="164" fontId="6" fillId="0" borderId="30" xfId="0" applyFont="1" applyFill="1" applyBorder="1" applyAlignment="1">
      <alignment/>
    </xf>
    <xf numFmtId="164" fontId="6" fillId="0" borderId="28" xfId="0" applyFont="1" applyFill="1" applyBorder="1" applyAlignment="1">
      <alignment/>
    </xf>
    <xf numFmtId="166" fontId="5" fillId="0" borderId="27" xfId="0" applyNumberFormat="1" applyFont="1" applyFill="1" applyBorder="1" applyAlignment="1">
      <alignment horizontal="right"/>
    </xf>
    <xf numFmtId="164" fontId="5" fillId="0" borderId="13" xfId="0" applyNumberFormat="1" applyFont="1" applyBorder="1" applyAlignment="1">
      <alignment horizontal="left"/>
    </xf>
    <xf numFmtId="164" fontId="5" fillId="0" borderId="13" xfId="0" applyFont="1" applyBorder="1" applyAlignment="1">
      <alignment/>
    </xf>
    <xf numFmtId="164" fontId="5" fillId="0" borderId="31" xfId="0" applyFont="1" applyBorder="1" applyAlignment="1">
      <alignment/>
    </xf>
    <xf numFmtId="164" fontId="5" fillId="0" borderId="32" xfId="0" applyFont="1" applyBorder="1" applyAlignment="1">
      <alignment/>
    </xf>
    <xf numFmtId="166" fontId="5" fillId="0" borderId="33" xfId="0" applyNumberFormat="1" applyFont="1" applyFill="1" applyBorder="1" applyAlignment="1">
      <alignment/>
    </xf>
    <xf numFmtId="166" fontId="5" fillId="0" borderId="31" xfId="0" applyNumberFormat="1" applyFont="1" applyFill="1" applyBorder="1" applyAlignment="1">
      <alignment/>
    </xf>
    <xf numFmtId="166" fontId="5" fillId="0" borderId="32" xfId="0" applyNumberFormat="1" applyFont="1" applyFill="1" applyBorder="1" applyAlignment="1">
      <alignment/>
    </xf>
    <xf numFmtId="166" fontId="5" fillId="0" borderId="15" xfId="0" applyNumberFormat="1" applyFont="1" applyFill="1" applyBorder="1" applyAlignment="1">
      <alignment/>
    </xf>
    <xf numFmtId="164" fontId="5" fillId="0" borderId="13" xfId="0" applyFont="1" applyFill="1" applyBorder="1" applyAlignment="1">
      <alignment horizontal="right" vertical="center" wrapText="1"/>
    </xf>
    <xf numFmtId="166" fontId="5" fillId="0" borderId="16" xfId="0" applyNumberFormat="1" applyFont="1" applyFill="1" applyBorder="1" applyAlignment="1">
      <alignment/>
    </xf>
    <xf numFmtId="164" fontId="6" fillId="0" borderId="15" xfId="0" applyFont="1" applyFill="1" applyBorder="1" applyAlignment="1">
      <alignment/>
    </xf>
    <xf numFmtId="164" fontId="6" fillId="0" borderId="16" xfId="0" applyFont="1" applyFill="1" applyBorder="1" applyAlignment="1">
      <alignment horizontal="right"/>
    </xf>
    <xf numFmtId="164" fontId="7" fillId="0" borderId="9" xfId="0" applyFont="1" applyFill="1" applyBorder="1" applyAlignment="1">
      <alignment/>
    </xf>
    <xf numFmtId="164" fontId="7" fillId="0" borderId="4" xfId="0" applyFont="1" applyFill="1" applyBorder="1" applyAlignment="1">
      <alignment/>
    </xf>
    <xf numFmtId="164" fontId="5" fillId="0" borderId="26" xfId="0" applyNumberFormat="1" applyFont="1" applyBorder="1" applyAlignment="1">
      <alignment horizontal="left"/>
    </xf>
    <xf numFmtId="164" fontId="5" fillId="0" borderId="19" xfId="0" applyFont="1" applyBorder="1" applyAlignment="1">
      <alignment/>
    </xf>
    <xf numFmtId="164" fontId="5" fillId="0" borderId="20" xfId="0" applyFont="1" applyBorder="1" applyAlignment="1">
      <alignment/>
    </xf>
    <xf numFmtId="166" fontId="5" fillId="0" borderId="21" xfId="0" applyNumberFormat="1" applyFont="1" applyBorder="1" applyAlignment="1">
      <alignment/>
    </xf>
    <xf numFmtId="166" fontId="5" fillId="0" borderId="19" xfId="0" applyNumberFormat="1" applyFont="1" applyBorder="1" applyAlignment="1">
      <alignment/>
    </xf>
    <xf numFmtId="166" fontId="5" fillId="0" borderId="20" xfId="0" applyNumberFormat="1" applyFont="1" applyBorder="1" applyAlignment="1">
      <alignment/>
    </xf>
    <xf numFmtId="164" fontId="5" fillId="0" borderId="30" xfId="0" applyFont="1" applyFill="1" applyBorder="1" applyAlignment="1">
      <alignment/>
    </xf>
    <xf numFmtId="167" fontId="5" fillId="0" borderId="20" xfId="0" applyNumberFormat="1" applyFont="1" applyFill="1" applyBorder="1" applyAlignment="1">
      <alignment/>
    </xf>
    <xf numFmtId="166" fontId="5" fillId="0" borderId="26" xfId="0" applyNumberFormat="1" applyFont="1" applyFill="1" applyBorder="1" applyAlignment="1">
      <alignment/>
    </xf>
    <xf numFmtId="164" fontId="6" fillId="0" borderId="20" xfId="0" applyFont="1" applyFill="1" applyBorder="1" applyAlignment="1">
      <alignment/>
    </xf>
    <xf numFmtId="164" fontId="5" fillId="0" borderId="30" xfId="0" applyNumberFormat="1" applyFont="1" applyBorder="1" applyAlignment="1">
      <alignment horizontal="left"/>
    </xf>
    <xf numFmtId="166" fontId="5" fillId="0" borderId="29" xfId="0" applyNumberFormat="1" applyFont="1" applyBorder="1" applyAlignment="1">
      <alignment/>
    </xf>
    <xf numFmtId="166" fontId="5" fillId="0" borderId="27" xfId="0" applyNumberFormat="1" applyFont="1" applyBorder="1" applyAlignment="1">
      <alignment/>
    </xf>
    <xf numFmtId="166" fontId="5" fillId="0" borderId="28" xfId="0" applyNumberFormat="1" applyFont="1" applyBorder="1" applyAlignment="1">
      <alignment/>
    </xf>
    <xf numFmtId="164" fontId="5" fillId="0" borderId="27" xfId="0" applyFont="1" applyFill="1" applyBorder="1" applyAlignment="1">
      <alignment/>
    </xf>
    <xf numFmtId="164" fontId="5" fillId="0" borderId="28" xfId="0" applyFont="1" applyFill="1" applyBorder="1" applyAlignment="1">
      <alignment/>
    </xf>
    <xf numFmtId="167" fontId="5" fillId="0" borderId="28" xfId="0" applyNumberFormat="1" applyFont="1" applyFill="1" applyBorder="1" applyAlignment="1">
      <alignment/>
    </xf>
    <xf numFmtId="164" fontId="5" fillId="0" borderId="30" xfId="0" applyFont="1" applyFill="1" applyBorder="1" applyAlignment="1">
      <alignment horizontal="left" wrapText="1"/>
    </xf>
    <xf numFmtId="164" fontId="5" fillId="0" borderId="27" xfId="0" applyFont="1" applyFill="1" applyBorder="1" applyAlignment="1">
      <alignment horizontal="left" wrapText="1"/>
    </xf>
    <xf numFmtId="164" fontId="5" fillId="0" borderId="28" xfId="0" applyFont="1" applyFill="1" applyBorder="1" applyAlignment="1">
      <alignment horizontal="left" wrapText="1"/>
    </xf>
    <xf numFmtId="164" fontId="5" fillId="0" borderId="29" xfId="0" applyFont="1" applyFill="1" applyBorder="1" applyAlignment="1">
      <alignment horizontal="center" wrapText="1"/>
    </xf>
    <xf numFmtId="164" fontId="5" fillId="0" borderId="27" xfId="0" applyFont="1" applyFill="1" applyBorder="1" applyAlignment="1">
      <alignment horizontal="center" wrapText="1"/>
    </xf>
    <xf numFmtId="164" fontId="5" fillId="0" borderId="28" xfId="0" applyFont="1" applyFill="1" applyBorder="1" applyAlignment="1">
      <alignment horizontal="center" wrapText="1"/>
    </xf>
    <xf numFmtId="164" fontId="5" fillId="0" borderId="27" xfId="0" applyFont="1" applyFill="1" applyBorder="1" applyAlignment="1">
      <alignment/>
    </xf>
    <xf numFmtId="164" fontId="5" fillId="0" borderId="28" xfId="0" applyFont="1" applyFill="1" applyBorder="1" applyAlignment="1">
      <alignment/>
    </xf>
    <xf numFmtId="164" fontId="5" fillId="0" borderId="30" xfId="0" applyFont="1" applyFill="1" applyBorder="1" applyAlignment="1">
      <alignment/>
    </xf>
    <xf numFmtId="164" fontId="6" fillId="0" borderId="30" xfId="0" applyFont="1" applyFill="1" applyBorder="1" applyAlignment="1">
      <alignment/>
    </xf>
    <xf numFmtId="164" fontId="6" fillId="0" borderId="28" xfId="0" applyFont="1" applyFill="1" applyBorder="1" applyAlignment="1">
      <alignment/>
    </xf>
    <xf numFmtId="164" fontId="5" fillId="0" borderId="34" xfId="0" applyFont="1" applyFill="1" applyBorder="1" applyAlignment="1">
      <alignment horizontal="left" wrapText="1"/>
    </xf>
    <xf numFmtId="164" fontId="5" fillId="0" borderId="31" xfId="0" applyFont="1" applyFill="1" applyBorder="1" applyAlignment="1">
      <alignment horizontal="left" wrapText="1"/>
    </xf>
    <xf numFmtId="164" fontId="5" fillId="0" borderId="32" xfId="0" applyFont="1" applyFill="1" applyBorder="1" applyAlignment="1">
      <alignment horizontal="left" wrapText="1"/>
    </xf>
    <xf numFmtId="164" fontId="5" fillId="0" borderId="33" xfId="0" applyFont="1" applyFill="1" applyBorder="1" applyAlignment="1">
      <alignment horizontal="center" wrapText="1"/>
    </xf>
    <xf numFmtId="164" fontId="5" fillId="0" borderId="31" xfId="0" applyFont="1" applyFill="1" applyBorder="1" applyAlignment="1">
      <alignment horizontal="center" wrapText="1"/>
    </xf>
    <xf numFmtId="164" fontId="5" fillId="0" borderId="32" xfId="0" applyFont="1" applyFill="1" applyBorder="1" applyAlignment="1">
      <alignment horizontal="center" wrapText="1"/>
    </xf>
    <xf numFmtId="164" fontId="5" fillId="0" borderId="34" xfId="0" applyFont="1" applyFill="1" applyBorder="1" applyAlignment="1">
      <alignment/>
    </xf>
    <xf numFmtId="164" fontId="5" fillId="0" borderId="31" xfId="0" applyFont="1" applyFill="1" applyBorder="1" applyAlignment="1">
      <alignment/>
    </xf>
    <xf numFmtId="164" fontId="5" fillId="0" borderId="32" xfId="0" applyFont="1" applyFill="1" applyBorder="1" applyAlignment="1">
      <alignment/>
    </xf>
    <xf numFmtId="164" fontId="5" fillId="0" borderId="34" xfId="0" applyFont="1" applyFill="1" applyBorder="1" applyAlignment="1">
      <alignment/>
    </xf>
    <xf numFmtId="164" fontId="6" fillId="0" borderId="34" xfId="0" applyFont="1" applyFill="1" applyBorder="1" applyAlignment="1">
      <alignment/>
    </xf>
    <xf numFmtId="164" fontId="6" fillId="0" borderId="32" xfId="0" applyFont="1" applyFill="1" applyBorder="1" applyAlignment="1">
      <alignment/>
    </xf>
    <xf numFmtId="166" fontId="5" fillId="0" borderId="33" xfId="0" applyNumberFormat="1" applyFont="1" applyBorder="1" applyAlignment="1">
      <alignment/>
    </xf>
    <xf numFmtId="166" fontId="5" fillId="0" borderId="31" xfId="0" applyNumberFormat="1" applyFont="1" applyBorder="1" applyAlignment="1">
      <alignment/>
    </xf>
    <xf numFmtId="166" fontId="5" fillId="0" borderId="32" xfId="0" applyNumberFormat="1" applyFont="1" applyBorder="1" applyAlignment="1">
      <alignment/>
    </xf>
    <xf numFmtId="164" fontId="5" fillId="0" borderId="15" xfId="0" applyFont="1" applyFill="1" applyBorder="1" applyAlignment="1">
      <alignment/>
    </xf>
    <xf numFmtId="164" fontId="5" fillId="0" borderId="13" xfId="0" applyFont="1" applyFill="1" applyBorder="1" applyAlignment="1">
      <alignment/>
    </xf>
    <xf numFmtId="164" fontId="5" fillId="0" borderId="16" xfId="0" applyFont="1" applyFill="1" applyBorder="1" applyAlignment="1">
      <alignment/>
    </xf>
    <xf numFmtId="164" fontId="6" fillId="0" borderId="16" xfId="0" applyFont="1" applyFill="1" applyBorder="1" applyAlignment="1">
      <alignment/>
    </xf>
    <xf numFmtId="165" fontId="5" fillId="0" borderId="19" xfId="0" applyNumberFormat="1" applyFont="1" applyBorder="1" applyAlignment="1">
      <alignment horizontal="left"/>
    </xf>
    <xf numFmtId="165" fontId="5" fillId="0" borderId="27" xfId="0" applyNumberFormat="1" applyFont="1" applyBorder="1" applyAlignment="1">
      <alignment horizontal="left"/>
    </xf>
    <xf numFmtId="165" fontId="5" fillId="0" borderId="31" xfId="0" applyNumberFormat="1" applyFont="1" applyBorder="1" applyAlignment="1">
      <alignment horizontal="left"/>
    </xf>
    <xf numFmtId="166" fontId="5" fillId="0" borderId="13" xfId="0" applyNumberFormat="1" applyFont="1" applyFill="1" applyBorder="1" applyAlignment="1">
      <alignment/>
    </xf>
    <xf numFmtId="164" fontId="1" fillId="0" borderId="35" xfId="0" applyNumberFormat="1" applyFont="1" applyBorder="1" applyAlignment="1">
      <alignment/>
    </xf>
    <xf numFmtId="164" fontId="1" fillId="0" borderId="35" xfId="0" applyFont="1" applyBorder="1" applyAlignment="1">
      <alignment/>
    </xf>
    <xf numFmtId="164" fontId="1" fillId="0" borderId="35" xfId="0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8"/>
  <sheetViews>
    <sheetView tabSelected="1" view="pageBreakPreview" zoomScaleSheetLayoutView="100" workbookViewId="0" topLeftCell="A2">
      <selection activeCell="S5" sqref="S5"/>
    </sheetView>
  </sheetViews>
  <sheetFormatPr defaultColWidth="1.00390625" defaultRowHeight="12.75"/>
  <cols>
    <col min="1" max="1" width="13.25390625" style="1" customWidth="1"/>
    <col min="2" max="2" width="20.25390625" style="1" customWidth="1"/>
    <col min="3" max="5" width="9.125" style="1" customWidth="1"/>
    <col min="6" max="7" width="5.875" style="1" customWidth="1"/>
    <col min="8" max="9" width="5.75390625" style="1" customWidth="1"/>
    <col min="10" max="10" width="5.625" style="1" customWidth="1"/>
    <col min="11" max="11" width="5.75390625" style="1" customWidth="1"/>
    <col min="12" max="13" width="0" style="1" hidden="1" customWidth="1"/>
    <col min="14" max="14" width="5.625" style="1" customWidth="1"/>
    <col min="15" max="15" width="5.875" style="1" customWidth="1"/>
    <col min="16" max="16" width="5.75390625" style="1" customWidth="1"/>
    <col min="17" max="17" width="4.875" style="1" customWidth="1"/>
    <col min="18" max="18" width="5.375" style="1" customWidth="1"/>
    <col min="19" max="19" width="5.125" style="1" customWidth="1"/>
    <col min="20" max="20" width="10.25390625" style="1" customWidth="1"/>
    <col min="21" max="21" width="9.75390625" style="1" customWidth="1"/>
    <col min="22" max="22" width="9.125" style="1" customWidth="1"/>
    <col min="23" max="16384" width="0" style="1" hidden="1" customWidth="1"/>
  </cols>
  <sheetData>
    <row r="1" spans="1:21" s="3" customFormat="1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6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</row>
    <row r="3" spans="1:21" s="11" customFormat="1" ht="25.5" customHeight="1">
      <c r="A3" s="6"/>
      <c r="B3" s="7" t="s">
        <v>2</v>
      </c>
      <c r="C3" s="8" t="s">
        <v>3</v>
      </c>
      <c r="D3" s="9" t="s">
        <v>4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2" s="11" customFormat="1" ht="23.25" customHeight="1">
      <c r="A4" s="12" t="s">
        <v>5</v>
      </c>
      <c r="B4" s="13" t="s">
        <v>6</v>
      </c>
      <c r="C4" s="13" t="s">
        <v>7</v>
      </c>
      <c r="D4" s="13" t="s">
        <v>8</v>
      </c>
      <c r="E4" s="14" t="s">
        <v>9</v>
      </c>
      <c r="F4" s="15" t="s">
        <v>10</v>
      </c>
      <c r="G4" s="15"/>
      <c r="H4" s="15"/>
      <c r="I4" s="16" t="s">
        <v>11</v>
      </c>
      <c r="J4" s="16"/>
      <c r="K4" s="16"/>
      <c r="L4" s="17" t="s">
        <v>12</v>
      </c>
      <c r="M4" s="18" t="s">
        <v>13</v>
      </c>
      <c r="N4" s="16" t="s">
        <v>14</v>
      </c>
      <c r="O4" s="16"/>
      <c r="P4" s="16"/>
      <c r="Q4" s="19" t="s">
        <v>15</v>
      </c>
      <c r="R4" s="19"/>
      <c r="S4" s="19"/>
      <c r="T4" s="20" t="s">
        <v>16</v>
      </c>
      <c r="U4" s="21" t="s">
        <v>17</v>
      </c>
      <c r="V4" s="22"/>
    </row>
    <row r="5" spans="1:22" s="11" customFormat="1" ht="18.75" customHeight="1">
      <c r="A5" s="12"/>
      <c r="B5" s="13"/>
      <c r="C5" s="13"/>
      <c r="D5" s="13"/>
      <c r="E5" s="14"/>
      <c r="F5" s="23" t="s">
        <v>18</v>
      </c>
      <c r="G5" s="24" t="s">
        <v>19</v>
      </c>
      <c r="H5" s="25" t="s">
        <v>20</v>
      </c>
      <c r="I5" s="26" t="s">
        <v>18</v>
      </c>
      <c r="J5" s="27" t="s">
        <v>19</v>
      </c>
      <c r="K5" s="28" t="s">
        <v>20</v>
      </c>
      <c r="L5" s="17"/>
      <c r="M5" s="18"/>
      <c r="N5" s="26" t="s">
        <v>18</v>
      </c>
      <c r="O5" s="27" t="s">
        <v>19</v>
      </c>
      <c r="P5" s="28" t="s">
        <v>20</v>
      </c>
      <c r="Q5" s="29" t="s">
        <v>18</v>
      </c>
      <c r="R5" s="27" t="s">
        <v>19</v>
      </c>
      <c r="S5" s="30" t="s">
        <v>20</v>
      </c>
      <c r="T5" s="20"/>
      <c r="U5" s="21"/>
      <c r="V5" s="22"/>
    </row>
    <row r="6" spans="1:22" s="45" customFormat="1" ht="25.5" customHeight="1">
      <c r="A6" s="31" t="s">
        <v>21</v>
      </c>
      <c r="B6" s="32"/>
      <c r="C6" s="33"/>
      <c r="D6" s="33"/>
      <c r="E6" s="34"/>
      <c r="F6" s="35">
        <v>11</v>
      </c>
      <c r="G6" s="36">
        <v>5</v>
      </c>
      <c r="H6" s="37">
        <v>0</v>
      </c>
      <c r="I6" s="38"/>
      <c r="J6" s="39"/>
      <c r="K6" s="40"/>
      <c r="L6" s="41"/>
      <c r="M6" s="42"/>
      <c r="N6" s="43"/>
      <c r="O6" s="39"/>
      <c r="P6" s="40"/>
      <c r="Q6" s="41"/>
      <c r="R6" s="39"/>
      <c r="S6" s="42"/>
      <c r="T6" s="43"/>
      <c r="U6" s="39"/>
      <c r="V6" s="44"/>
    </row>
    <row r="7" spans="1:22" s="11" customFormat="1" ht="19.5" customHeight="1">
      <c r="A7" s="46">
        <v>1957</v>
      </c>
      <c r="B7" s="47" t="s">
        <v>22</v>
      </c>
      <c r="C7" s="48">
        <v>0.811</v>
      </c>
      <c r="D7" s="48">
        <v>62.4</v>
      </c>
      <c r="E7" s="49">
        <v>1.0373</v>
      </c>
      <c r="F7" s="50"/>
      <c r="G7" s="51"/>
      <c r="H7" s="52"/>
      <c r="I7" s="53">
        <v>13</v>
      </c>
      <c r="J7" s="54">
        <v>45</v>
      </c>
      <c r="K7" s="55">
        <v>51</v>
      </c>
      <c r="L7" s="56">
        <f>(I7*3600+J7*60+K7)-($F$6*3600+$G$6*60+$H$6)</f>
        <v>9651</v>
      </c>
      <c r="M7" s="57">
        <f>L7*E7</f>
        <v>10010.982300000001</v>
      </c>
      <c r="N7" s="53">
        <f>TRUNC(L7/3600)</f>
        <v>2</v>
      </c>
      <c r="O7" s="58">
        <f>TRUNC((L7-N7*3600)/60)</f>
        <v>40</v>
      </c>
      <c r="P7" s="55">
        <f>L7-N7*3600-O7*60</f>
        <v>51</v>
      </c>
      <c r="Q7" s="56">
        <f>TRUNC(M7/3600)</f>
        <v>2</v>
      </c>
      <c r="R7" s="58">
        <f>TRUNC((M7-Q7*3600)/60)</f>
        <v>46</v>
      </c>
      <c r="S7" s="57">
        <f>M7-Q7*3600-R7*60</f>
        <v>50.98230000000149</v>
      </c>
      <c r="T7" s="59">
        <v>0.5625</v>
      </c>
      <c r="U7" s="60">
        <v>1</v>
      </c>
      <c r="V7" s="22"/>
    </row>
    <row r="8" spans="1:22" s="11" customFormat="1" ht="19.5" customHeight="1">
      <c r="A8" s="46">
        <v>501</v>
      </c>
      <c r="B8" s="47" t="s">
        <v>23</v>
      </c>
      <c r="C8" s="61">
        <v>0.828</v>
      </c>
      <c r="D8" s="61">
        <v>78.60000000000001</v>
      </c>
      <c r="E8" s="62">
        <v>1.0286</v>
      </c>
      <c r="F8" s="63"/>
      <c r="G8" s="64"/>
      <c r="H8" s="65"/>
      <c r="I8" s="53">
        <v>13</v>
      </c>
      <c r="J8" s="66">
        <v>51</v>
      </c>
      <c r="K8" s="55">
        <v>17</v>
      </c>
      <c r="L8" s="56">
        <f>(I8*3600+J8*60+K8)-($F$6*3600+$G$6*60+$H$6)</f>
        <v>9977</v>
      </c>
      <c r="M8" s="57">
        <f>L8*E8</f>
        <v>10262.3422</v>
      </c>
      <c r="N8" s="53">
        <f>TRUNC(L8/3600)</f>
        <v>2</v>
      </c>
      <c r="O8" s="58">
        <f>TRUNC((L8-N8*3600)/60)</f>
        <v>46</v>
      </c>
      <c r="P8" s="55">
        <f>L8-N8*3600-O8*60</f>
        <v>17</v>
      </c>
      <c r="Q8" s="56">
        <f>TRUNC(M8/3600)</f>
        <v>2</v>
      </c>
      <c r="R8" s="58">
        <f>TRUNC((M8-Q8*3600)/60)</f>
        <v>51</v>
      </c>
      <c r="S8" s="57">
        <f>M8-Q8*3600-R8*60</f>
        <v>2.3421999999991385</v>
      </c>
      <c r="T8" s="67">
        <v>1.5</v>
      </c>
      <c r="U8" s="68">
        <v>2</v>
      </c>
      <c r="V8" s="22"/>
    </row>
    <row r="9" spans="1:22" s="11" customFormat="1" ht="19.5" customHeight="1">
      <c r="A9" s="46">
        <v>401</v>
      </c>
      <c r="B9" s="47" t="s">
        <v>24</v>
      </c>
      <c r="C9" s="61">
        <v>0.757</v>
      </c>
      <c r="D9" s="61">
        <v>66.1</v>
      </c>
      <c r="E9" s="62">
        <v>1.0013</v>
      </c>
      <c r="F9" s="63"/>
      <c r="G9" s="64"/>
      <c r="H9" s="65"/>
      <c r="I9" s="53">
        <v>13</v>
      </c>
      <c r="J9" s="66">
        <v>57</v>
      </c>
      <c r="K9" s="55">
        <v>4</v>
      </c>
      <c r="L9" s="56">
        <f>(I9*3600+J9*60+K9)-($F$6*3600+$G$6*60+$H$6)</f>
        <v>10324</v>
      </c>
      <c r="M9" s="57">
        <f>L9*E9</f>
        <v>10337.4212</v>
      </c>
      <c r="N9" s="53">
        <f>TRUNC(L9/3600)</f>
        <v>2</v>
      </c>
      <c r="O9" s="58">
        <f>TRUNC((L9-N9*3600)/60)</f>
        <v>52</v>
      </c>
      <c r="P9" s="55">
        <f>L9-N9*3600-O9*60</f>
        <v>4</v>
      </c>
      <c r="Q9" s="56">
        <f>TRUNC(M9/3600)</f>
        <v>2</v>
      </c>
      <c r="R9" s="58">
        <f>TRUNC((M9-Q9*3600)/60)</f>
        <v>52</v>
      </c>
      <c r="S9" s="57">
        <f>M9-Q9*3600-R9*60</f>
        <v>17.42120000000068</v>
      </c>
      <c r="T9" s="67">
        <v>2.25</v>
      </c>
      <c r="U9" s="60">
        <v>3</v>
      </c>
      <c r="V9" s="22"/>
    </row>
    <row r="10" spans="1:22" s="11" customFormat="1" ht="19.5" customHeight="1">
      <c r="A10" s="69">
        <v>1975</v>
      </c>
      <c r="B10" s="61" t="s">
        <v>25</v>
      </c>
      <c r="C10" s="61">
        <v>0.78</v>
      </c>
      <c r="D10" s="61">
        <v>65.8</v>
      </c>
      <c r="E10" s="62">
        <v>0.9935</v>
      </c>
      <c r="F10" s="63"/>
      <c r="G10" s="64"/>
      <c r="H10" s="65"/>
      <c r="I10" s="70">
        <v>14</v>
      </c>
      <c r="J10" s="66">
        <v>8</v>
      </c>
      <c r="K10" s="65">
        <v>14</v>
      </c>
      <c r="L10" s="56">
        <f>(I10*3600+J10*60+K10)-($F$6*3600+$G$6*60+$H$6)</f>
        <v>10994</v>
      </c>
      <c r="M10" s="57">
        <f>L10*E10</f>
        <v>10922.539</v>
      </c>
      <c r="N10" s="53">
        <f>TRUNC(L10/3600)</f>
        <v>3</v>
      </c>
      <c r="O10" s="58">
        <f>TRUNC((L10-N10*3600)/60)</f>
        <v>3</v>
      </c>
      <c r="P10" s="55">
        <f>L10-N10*3600-O10*60</f>
        <v>14</v>
      </c>
      <c r="Q10" s="56">
        <f>TRUNC(M10/3600)</f>
        <v>3</v>
      </c>
      <c r="R10" s="58">
        <f>TRUNC((M10-Q10*3600)/60)</f>
        <v>2</v>
      </c>
      <c r="S10" s="57">
        <f>M10-Q10*3600-R10*60</f>
        <v>2.5390000000006694</v>
      </c>
      <c r="T10" s="71">
        <v>3</v>
      </c>
      <c r="U10" s="72">
        <v>4</v>
      </c>
      <c r="V10" s="22"/>
    </row>
    <row r="11" spans="1:22" s="11" customFormat="1" ht="19.5" customHeight="1">
      <c r="A11" s="69">
        <v>1</v>
      </c>
      <c r="B11" s="61" t="s">
        <v>26</v>
      </c>
      <c r="C11" s="61">
        <v>0.749</v>
      </c>
      <c r="D11" s="61">
        <v>81.4</v>
      </c>
      <c r="E11" s="62">
        <v>0.9279</v>
      </c>
      <c r="F11" s="63"/>
      <c r="G11" s="64"/>
      <c r="H11" s="65"/>
      <c r="I11" s="70">
        <v>14</v>
      </c>
      <c r="J11" s="73">
        <v>26</v>
      </c>
      <c r="K11" s="65">
        <v>19</v>
      </c>
      <c r="L11" s="56">
        <f>(I11*3600+J11*60+K11)-($F$6*3600+$G$6*60+$H$6)</f>
        <v>12079</v>
      </c>
      <c r="M11" s="57">
        <f>L11*E11</f>
        <v>11208.104099999999</v>
      </c>
      <c r="N11" s="53">
        <f>TRUNC(L11/3600)</f>
        <v>3</v>
      </c>
      <c r="O11" s="58">
        <f>TRUNC((L11-N11*3600)/60)</f>
        <v>21</v>
      </c>
      <c r="P11" s="55">
        <f>L11-N11*3600-O11*60</f>
        <v>19</v>
      </c>
      <c r="Q11" s="56">
        <f>TRUNC(M11/3600)</f>
        <v>3</v>
      </c>
      <c r="R11" s="58">
        <f>TRUNC((M11-Q11*3600)/60)</f>
        <v>6</v>
      </c>
      <c r="S11" s="57">
        <f>M11-Q11*3600-R11*60</f>
        <v>48.10409999999865</v>
      </c>
      <c r="T11" s="71">
        <v>3.75</v>
      </c>
      <c r="U11" s="72">
        <v>5</v>
      </c>
      <c r="V11" s="22"/>
    </row>
    <row r="12" spans="1:22" s="11" customFormat="1" ht="19.5" customHeight="1">
      <c r="A12" s="74">
        <v>959</v>
      </c>
      <c r="B12" s="75" t="s">
        <v>27</v>
      </c>
      <c r="C12" s="76">
        <v>0.788</v>
      </c>
      <c r="D12" s="76">
        <v>67.6</v>
      </c>
      <c r="E12" s="77">
        <v>0.9995</v>
      </c>
      <c r="F12" s="78"/>
      <c r="G12" s="79"/>
      <c r="H12" s="80"/>
      <c r="I12" s="81">
        <v>14</v>
      </c>
      <c r="J12" s="82">
        <v>28</v>
      </c>
      <c r="K12" s="83">
        <v>11</v>
      </c>
      <c r="L12" s="56">
        <f>(I12*3600+J12*60+K12)-($F$6*3600+$G$6*60+$H$6)</f>
        <v>12191</v>
      </c>
      <c r="M12" s="57">
        <f>L12*E12</f>
        <v>12184.9045</v>
      </c>
      <c r="N12" s="53">
        <f>TRUNC(L12/3600)</f>
        <v>3</v>
      </c>
      <c r="O12" s="58">
        <f>TRUNC((L12-N12*3600)/60)</f>
        <v>23</v>
      </c>
      <c r="P12" s="55">
        <f>L12-N12*3600-O12*60</f>
        <v>11</v>
      </c>
      <c r="Q12" s="56">
        <f>TRUNC(M12/3600)</f>
        <v>3</v>
      </c>
      <c r="R12" s="58">
        <f>TRUNC((M12-Q12*3600)/60)</f>
        <v>23</v>
      </c>
      <c r="S12" s="57">
        <f>M12-Q12*3600-R12*60</f>
        <v>4.904500000000553</v>
      </c>
      <c r="T12" s="84">
        <v>5.25</v>
      </c>
      <c r="U12" s="85" t="s">
        <v>28</v>
      </c>
      <c r="V12" s="22"/>
    </row>
    <row r="13" spans="1:22" s="45" customFormat="1" ht="24.75" customHeight="1">
      <c r="A13" s="31" t="s">
        <v>29</v>
      </c>
      <c r="B13" s="32"/>
      <c r="C13" s="33"/>
      <c r="D13" s="33"/>
      <c r="E13" s="34"/>
      <c r="F13" s="35">
        <f>F6</f>
        <v>11</v>
      </c>
      <c r="G13" s="36">
        <f>G6</f>
        <v>5</v>
      </c>
      <c r="H13" s="37">
        <f>H6</f>
        <v>0</v>
      </c>
      <c r="I13" s="38"/>
      <c r="J13" s="39"/>
      <c r="K13" s="40"/>
      <c r="L13" s="41"/>
      <c r="M13" s="42"/>
      <c r="N13" s="43"/>
      <c r="O13" s="39"/>
      <c r="P13" s="40"/>
      <c r="Q13" s="41"/>
      <c r="R13" s="39"/>
      <c r="S13" s="42"/>
      <c r="T13" s="86"/>
      <c r="U13" s="87"/>
      <c r="V13" s="44"/>
    </row>
    <row r="14" spans="1:22" s="11" customFormat="1" ht="19.5" customHeight="1">
      <c r="A14" s="88">
        <v>38</v>
      </c>
      <c r="B14" s="89" t="s">
        <v>30</v>
      </c>
      <c r="C14" s="89"/>
      <c r="D14" s="89"/>
      <c r="E14" s="90"/>
      <c r="F14" s="91"/>
      <c r="G14" s="92"/>
      <c r="H14" s="93"/>
      <c r="I14" s="94">
        <v>13</v>
      </c>
      <c r="J14" s="48">
        <v>36</v>
      </c>
      <c r="K14" s="49">
        <v>45</v>
      </c>
      <c r="L14" s="56"/>
      <c r="M14" s="95"/>
      <c r="N14" s="53"/>
      <c r="O14" s="51"/>
      <c r="P14" s="52"/>
      <c r="Q14" s="96"/>
      <c r="R14" s="51"/>
      <c r="S14" s="52"/>
      <c r="T14" s="59">
        <v>0.5625</v>
      </c>
      <c r="U14" s="97">
        <v>1</v>
      </c>
      <c r="V14" s="44"/>
    </row>
    <row r="15" spans="1:22" s="11" customFormat="1" ht="19.5" customHeight="1">
      <c r="A15" s="98">
        <v>1881</v>
      </c>
      <c r="B15" s="61" t="s">
        <v>31</v>
      </c>
      <c r="C15" s="61"/>
      <c r="D15" s="61"/>
      <c r="E15" s="62"/>
      <c r="F15" s="99"/>
      <c r="G15" s="100"/>
      <c r="H15" s="101"/>
      <c r="I15" s="94">
        <v>13</v>
      </c>
      <c r="J15" s="102">
        <v>38</v>
      </c>
      <c r="K15" s="103">
        <v>11</v>
      </c>
      <c r="L15" s="56"/>
      <c r="M15" s="104"/>
      <c r="N15" s="53"/>
      <c r="O15" s="64"/>
      <c r="P15" s="65"/>
      <c r="Q15" s="70"/>
      <c r="R15" s="64"/>
      <c r="S15" s="65"/>
      <c r="T15" s="71">
        <v>1.5</v>
      </c>
      <c r="U15" s="72">
        <v>2</v>
      </c>
      <c r="V15" s="44"/>
    </row>
    <row r="16" spans="1:21" s="44" customFormat="1" ht="19.5" customHeight="1">
      <c r="A16" s="105" t="s">
        <v>32</v>
      </c>
      <c r="B16" s="106" t="s">
        <v>33</v>
      </c>
      <c r="C16" s="106"/>
      <c r="D16" s="106"/>
      <c r="E16" s="107"/>
      <c r="F16" s="108"/>
      <c r="G16" s="109"/>
      <c r="H16" s="110"/>
      <c r="I16" s="94">
        <v>13</v>
      </c>
      <c r="J16" s="111">
        <v>56</v>
      </c>
      <c r="K16" s="112">
        <v>51</v>
      </c>
      <c r="L16" s="56"/>
      <c r="M16" s="112"/>
      <c r="N16" s="53"/>
      <c r="O16" s="111"/>
      <c r="P16" s="112"/>
      <c r="Q16" s="113"/>
      <c r="R16" s="111"/>
      <c r="S16" s="112"/>
      <c r="T16" s="114">
        <v>2.25</v>
      </c>
      <c r="U16" s="115">
        <v>3</v>
      </c>
    </row>
    <row r="17" spans="1:21" s="44" customFormat="1" ht="19.5" customHeight="1">
      <c r="A17" s="116">
        <v>7</v>
      </c>
      <c r="B17" s="117" t="s">
        <v>34</v>
      </c>
      <c r="C17" s="117"/>
      <c r="D17" s="117"/>
      <c r="E17" s="118"/>
      <c r="F17" s="119"/>
      <c r="G17" s="120"/>
      <c r="H17" s="121"/>
      <c r="I17" s="122">
        <v>14</v>
      </c>
      <c r="J17" s="123">
        <v>18</v>
      </c>
      <c r="K17" s="124">
        <v>37</v>
      </c>
      <c r="L17" s="56"/>
      <c r="M17" s="124"/>
      <c r="N17" s="53"/>
      <c r="O17" s="123"/>
      <c r="P17" s="124"/>
      <c r="Q17" s="125"/>
      <c r="R17" s="123"/>
      <c r="S17" s="124"/>
      <c r="T17" s="126">
        <v>3</v>
      </c>
      <c r="U17" s="127">
        <v>4</v>
      </c>
    </row>
    <row r="18" spans="1:22" s="45" customFormat="1" ht="24.75" customHeight="1">
      <c r="A18" s="31" t="s">
        <v>35</v>
      </c>
      <c r="B18" s="32"/>
      <c r="C18" s="33"/>
      <c r="D18" s="33"/>
      <c r="E18" s="34"/>
      <c r="F18" s="35">
        <v>11</v>
      </c>
      <c r="G18" s="36">
        <v>10</v>
      </c>
      <c r="H18" s="37">
        <v>0</v>
      </c>
      <c r="I18" s="38"/>
      <c r="J18" s="39"/>
      <c r="K18" s="40"/>
      <c r="L18" s="41"/>
      <c r="M18" s="42"/>
      <c r="N18" s="43"/>
      <c r="O18" s="39"/>
      <c r="P18" s="40"/>
      <c r="Q18" s="41"/>
      <c r="R18" s="39"/>
      <c r="S18" s="42"/>
      <c r="T18" s="86"/>
      <c r="U18" s="87"/>
      <c r="V18" s="44"/>
    </row>
    <row r="19" spans="1:22" s="11" customFormat="1" ht="19.5" customHeight="1">
      <c r="A19" s="46">
        <v>891</v>
      </c>
      <c r="B19" s="47" t="s">
        <v>36</v>
      </c>
      <c r="C19" s="89">
        <v>0.734</v>
      </c>
      <c r="D19" s="89">
        <v>67</v>
      </c>
      <c r="E19" s="90">
        <v>0.9334</v>
      </c>
      <c r="F19" s="91"/>
      <c r="G19" s="92"/>
      <c r="H19" s="93"/>
      <c r="I19" s="53">
        <v>13</v>
      </c>
      <c r="J19" s="58">
        <v>29</v>
      </c>
      <c r="K19" s="55">
        <v>5</v>
      </c>
      <c r="L19" s="56">
        <f>(I19*3600+J19*60+K19)-($F$18*3600+$G$18*60+$H$18)</f>
        <v>8345</v>
      </c>
      <c r="M19" s="57">
        <f>L19*E19</f>
        <v>7789.223</v>
      </c>
      <c r="N19" s="53">
        <f>TRUNC(L19/3600)</f>
        <v>2</v>
      </c>
      <c r="O19" s="58">
        <f>TRUNC((L19-N19*3600)/60)</f>
        <v>19</v>
      </c>
      <c r="P19" s="55">
        <f>L19-N19*3600-O19*60</f>
        <v>5</v>
      </c>
      <c r="Q19" s="56">
        <f>TRUNC(M19/3600)</f>
        <v>2</v>
      </c>
      <c r="R19" s="58">
        <f>TRUNC((M19-Q19*3600)/60)</f>
        <v>9</v>
      </c>
      <c r="S19" s="57">
        <f>M19-Q19*3600-R19*60</f>
        <v>49.222999999999956</v>
      </c>
      <c r="T19" s="59">
        <v>0.5625</v>
      </c>
      <c r="U19" s="60">
        <v>1</v>
      </c>
      <c r="V19" s="22"/>
    </row>
    <row r="20" spans="1:22" s="11" customFormat="1" ht="19.5" customHeight="1">
      <c r="A20" s="74" t="s">
        <v>32</v>
      </c>
      <c r="B20" s="75" t="s">
        <v>37</v>
      </c>
      <c r="C20" s="76">
        <v>0.67</v>
      </c>
      <c r="D20" s="76">
        <v>96.7</v>
      </c>
      <c r="E20" s="77">
        <v>0.8061</v>
      </c>
      <c r="F20" s="128"/>
      <c r="G20" s="129"/>
      <c r="H20" s="130"/>
      <c r="I20" s="131">
        <v>14</v>
      </c>
      <c r="J20" s="132">
        <v>47</v>
      </c>
      <c r="K20" s="133">
        <v>52</v>
      </c>
      <c r="L20" s="56">
        <f>(I20*3600+J20*60+K20)-($F$18*3600+$G$18*60+$H$18)</f>
        <v>13072</v>
      </c>
      <c r="M20" s="57">
        <f>L20*E20</f>
        <v>10537.3392</v>
      </c>
      <c r="N20" s="53">
        <f>TRUNC(L20/3600)</f>
        <v>3</v>
      </c>
      <c r="O20" s="58">
        <f>TRUNC((L20-N20*3600)/60)</f>
        <v>37</v>
      </c>
      <c r="P20" s="55">
        <f>L20-N20*3600-O20*60</f>
        <v>52</v>
      </c>
      <c r="Q20" s="56">
        <f>TRUNC(M20/3600)</f>
        <v>2</v>
      </c>
      <c r="R20" s="58">
        <f>TRUNC((M20-Q20*3600)/60)</f>
        <v>55</v>
      </c>
      <c r="S20" s="57">
        <f>M20-Q20*3600-R20*60</f>
        <v>37.339200000000346</v>
      </c>
      <c r="T20" s="71">
        <v>1.5</v>
      </c>
      <c r="U20" s="134">
        <v>2</v>
      </c>
      <c r="V20" s="22"/>
    </row>
    <row r="21" spans="1:22" s="45" customFormat="1" ht="25.5" customHeight="1">
      <c r="A21" s="31" t="s">
        <v>38</v>
      </c>
      <c r="B21" s="32"/>
      <c r="C21" s="33"/>
      <c r="D21" s="33"/>
      <c r="E21" s="34"/>
      <c r="F21" s="35">
        <f>F18</f>
        <v>11</v>
      </c>
      <c r="G21" s="36">
        <f>G18</f>
        <v>10</v>
      </c>
      <c r="H21" s="37">
        <f>H18</f>
        <v>0</v>
      </c>
      <c r="I21" s="38"/>
      <c r="J21" s="39"/>
      <c r="K21" s="40"/>
      <c r="L21" s="41"/>
      <c r="M21" s="42"/>
      <c r="N21" s="43"/>
      <c r="O21" s="39"/>
      <c r="P21" s="40"/>
      <c r="Q21" s="41"/>
      <c r="R21" s="39"/>
      <c r="S21" s="42"/>
      <c r="T21" s="86"/>
      <c r="U21" s="87"/>
      <c r="V21" s="44"/>
    </row>
    <row r="22" spans="1:22" s="11" customFormat="1" ht="19.5" customHeight="1">
      <c r="A22" s="135" t="s">
        <v>39</v>
      </c>
      <c r="B22" s="89" t="s">
        <v>40</v>
      </c>
      <c r="C22" s="89">
        <v>0.7</v>
      </c>
      <c r="D22" s="89">
        <v>60</v>
      </c>
      <c r="E22" s="90">
        <v>1</v>
      </c>
      <c r="F22" s="91"/>
      <c r="G22" s="92"/>
      <c r="H22" s="93"/>
      <c r="I22" s="53">
        <v>13</v>
      </c>
      <c r="J22" s="58">
        <v>1</v>
      </c>
      <c r="K22" s="55">
        <v>21</v>
      </c>
      <c r="L22" s="56">
        <f>(I22*3600+J22*60+K22)-($F$18*3600+$G$18*60+$H$18)</f>
        <v>6681</v>
      </c>
      <c r="M22" s="57">
        <f>L22*E22</f>
        <v>6681</v>
      </c>
      <c r="N22" s="53">
        <f>TRUNC(L22/3600)</f>
        <v>1</v>
      </c>
      <c r="O22" s="58">
        <f>TRUNC((L22-N22*3600)/60)</f>
        <v>51</v>
      </c>
      <c r="P22" s="55">
        <f>L22-N22*3600-O22*60</f>
        <v>21</v>
      </c>
      <c r="Q22" s="56">
        <f>TRUNC(M22/3600)</f>
        <v>1</v>
      </c>
      <c r="R22" s="58">
        <f>TRUNC((M22-Q22*3600)/60)</f>
        <v>51</v>
      </c>
      <c r="S22" s="57">
        <f>M22-Q22*3600-R22*60</f>
        <v>21</v>
      </c>
      <c r="T22" s="67">
        <v>0.5625</v>
      </c>
      <c r="U22" s="60">
        <v>1</v>
      </c>
      <c r="V22" s="22"/>
    </row>
    <row r="23" spans="1:22" s="11" customFormat="1" ht="19.5" customHeight="1">
      <c r="A23" s="136" t="s">
        <v>41</v>
      </c>
      <c r="B23" s="61" t="s">
        <v>42</v>
      </c>
      <c r="C23" s="61">
        <v>0.677</v>
      </c>
      <c r="D23" s="61">
        <v>98.6</v>
      </c>
      <c r="E23" s="62">
        <v>0.8096</v>
      </c>
      <c r="F23" s="99"/>
      <c r="G23" s="100"/>
      <c r="H23" s="101"/>
      <c r="I23" s="70">
        <v>13</v>
      </c>
      <c r="J23" s="64">
        <v>34</v>
      </c>
      <c r="K23" s="65">
        <v>48</v>
      </c>
      <c r="L23" s="56">
        <f>(I23*3600+J23*60+K23)-($F$18*3600+$G$18*60+$H$18)</f>
        <v>8688</v>
      </c>
      <c r="M23" s="57">
        <f>L23*E23</f>
        <v>7033.8048</v>
      </c>
      <c r="N23" s="53">
        <f>TRUNC(L23/3600)</f>
        <v>2</v>
      </c>
      <c r="O23" s="58">
        <f>TRUNC((L23-N23*3600)/60)</f>
        <v>24</v>
      </c>
      <c r="P23" s="55">
        <f>L23-N23*3600-O23*60</f>
        <v>48</v>
      </c>
      <c r="Q23" s="56">
        <f>TRUNC(M23/3600)</f>
        <v>1</v>
      </c>
      <c r="R23" s="58">
        <f>TRUNC((M23-Q23*3600)/60)</f>
        <v>57</v>
      </c>
      <c r="S23" s="57">
        <f>M23-Q23*3600-R23*60</f>
        <v>13.804799999999886</v>
      </c>
      <c r="T23" s="67">
        <v>1.5</v>
      </c>
      <c r="U23" s="72">
        <v>2</v>
      </c>
      <c r="V23" s="22"/>
    </row>
    <row r="24" spans="1:22" s="11" customFormat="1" ht="19.5" customHeight="1">
      <c r="A24" s="136" t="s">
        <v>32</v>
      </c>
      <c r="B24" s="61" t="s">
        <v>43</v>
      </c>
      <c r="C24" s="61">
        <v>0.67</v>
      </c>
      <c r="D24" s="61">
        <v>96.7</v>
      </c>
      <c r="E24" s="62">
        <v>0.8061</v>
      </c>
      <c r="F24" s="99"/>
      <c r="G24" s="100"/>
      <c r="H24" s="101"/>
      <c r="I24" s="70">
        <v>13</v>
      </c>
      <c r="J24" s="64">
        <v>42</v>
      </c>
      <c r="K24" s="65">
        <v>34</v>
      </c>
      <c r="L24" s="56">
        <f>(I24*3600+J24*60+K24)-($F$18*3600+$G$18*60+$H$18)</f>
        <v>9154</v>
      </c>
      <c r="M24" s="57">
        <f>L24*E24</f>
        <v>7379.039400000001</v>
      </c>
      <c r="N24" s="53">
        <f>TRUNC(L24/3600)</f>
        <v>2</v>
      </c>
      <c r="O24" s="58">
        <f>TRUNC((L24-N24*3600)/60)</f>
        <v>32</v>
      </c>
      <c r="P24" s="55">
        <f>L24-N24*3600-O24*60</f>
        <v>34</v>
      </c>
      <c r="Q24" s="56">
        <f>TRUNC(M24/3600)</f>
        <v>2</v>
      </c>
      <c r="R24" s="58">
        <f>TRUNC((M24-Q24*3600)/60)</f>
        <v>2</v>
      </c>
      <c r="S24" s="57">
        <f>M24-Q24*3600-R24*60</f>
        <v>59.03940000000057</v>
      </c>
      <c r="T24" s="67">
        <v>2.25</v>
      </c>
      <c r="U24" s="72">
        <v>3</v>
      </c>
      <c r="V24" s="22"/>
    </row>
    <row r="25" spans="1:22" s="11" customFormat="1" ht="19.5" customHeight="1">
      <c r="A25" s="136" t="s">
        <v>44</v>
      </c>
      <c r="B25" s="61" t="s">
        <v>45</v>
      </c>
      <c r="C25" s="61">
        <v>0.671</v>
      </c>
      <c r="D25" s="61">
        <v>96.9</v>
      </c>
      <c r="E25" s="62">
        <v>0.8065</v>
      </c>
      <c r="F25" s="99"/>
      <c r="G25" s="100"/>
      <c r="H25" s="101"/>
      <c r="I25" s="70">
        <v>13</v>
      </c>
      <c r="J25" s="64">
        <v>51</v>
      </c>
      <c r="K25" s="65">
        <v>39</v>
      </c>
      <c r="L25" s="56">
        <f>(I25*3600+J25*60+K25)-($F$18*3600+$G$18*60+$H$18)</f>
        <v>9699</v>
      </c>
      <c r="M25" s="57">
        <f>L25*E25</f>
        <v>7822.2435</v>
      </c>
      <c r="N25" s="53">
        <f>TRUNC(L25/3600)</f>
        <v>2</v>
      </c>
      <c r="O25" s="58">
        <f>TRUNC((L25-N25*3600)/60)</f>
        <v>41</v>
      </c>
      <c r="P25" s="55">
        <f>L25-N25*3600-O25*60</f>
        <v>39</v>
      </c>
      <c r="Q25" s="56">
        <f>TRUNC(M25/3600)</f>
        <v>2</v>
      </c>
      <c r="R25" s="58">
        <f>TRUNC((M25-Q25*3600)/60)</f>
        <v>10</v>
      </c>
      <c r="S25" s="57">
        <f>M25-Q25*3600-R25*60</f>
        <v>22.243499999999585</v>
      </c>
      <c r="T25" s="67">
        <v>3</v>
      </c>
      <c r="U25" s="72">
        <v>4</v>
      </c>
      <c r="V25" s="22"/>
    </row>
    <row r="26" spans="1:22" s="11" customFormat="1" ht="19.5" customHeight="1">
      <c r="A26" s="137" t="s">
        <v>46</v>
      </c>
      <c r="B26" s="76" t="s">
        <v>47</v>
      </c>
      <c r="C26" s="76">
        <v>0.764</v>
      </c>
      <c r="D26" s="76">
        <v>101.9</v>
      </c>
      <c r="E26" s="77">
        <v>0.909</v>
      </c>
      <c r="F26" s="128"/>
      <c r="G26" s="129"/>
      <c r="H26" s="130"/>
      <c r="I26" s="81">
        <v>13</v>
      </c>
      <c r="J26" s="138">
        <v>39</v>
      </c>
      <c r="K26" s="83">
        <v>23</v>
      </c>
      <c r="L26" s="56">
        <f>(I26*3600+J26*60+K26)-($F$18*3600+$G$18*60+$H$18)</f>
        <v>8963</v>
      </c>
      <c r="M26" s="57">
        <f>L26*E26</f>
        <v>8147.367</v>
      </c>
      <c r="N26" s="53">
        <f>TRUNC(L26/3600)</f>
        <v>2</v>
      </c>
      <c r="O26" s="58">
        <f>TRUNC((L26-N26*3600)/60)</f>
        <v>29</v>
      </c>
      <c r="P26" s="55">
        <f>L26-N26*3600-O26*60</f>
        <v>23</v>
      </c>
      <c r="Q26" s="56">
        <f>TRUNC(M26/3600)</f>
        <v>2</v>
      </c>
      <c r="R26" s="58">
        <f>TRUNC((M26-Q26*3600)/60)</f>
        <v>15</v>
      </c>
      <c r="S26" s="57">
        <f>M26-Q26*3600-R26*60</f>
        <v>47.36700000000019</v>
      </c>
      <c r="T26" s="67">
        <v>3.75</v>
      </c>
      <c r="U26" s="134">
        <v>5</v>
      </c>
      <c r="V26" s="22"/>
    </row>
    <row r="27" spans="1:21" s="3" customFormat="1" ht="12.75">
      <c r="A27" s="139"/>
      <c r="B27" s="140"/>
      <c r="C27" s="140"/>
      <c r="D27" s="140"/>
      <c r="E27" s="140"/>
      <c r="F27" s="140"/>
      <c r="G27" s="140"/>
      <c r="H27" s="140"/>
      <c r="I27" s="140"/>
      <c r="J27" s="140"/>
      <c r="K27" s="140" t="s">
        <v>48</v>
      </c>
      <c r="L27" s="140"/>
      <c r="M27" s="140"/>
      <c r="N27" s="140"/>
      <c r="O27" s="140"/>
      <c r="P27" s="140"/>
      <c r="Q27" s="140"/>
      <c r="R27" s="140"/>
      <c r="S27" s="140"/>
      <c r="T27" s="141"/>
      <c r="U27" s="141"/>
    </row>
    <row r="28" spans="1:21" s="3" customFormat="1" ht="12.75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4"/>
      <c r="U28" s="144"/>
    </row>
    <row r="29" spans="1:19" s="3" customFormat="1" ht="12.75">
      <c r="A29" s="14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3" customFormat="1" ht="12.75">
      <c r="A30" s="145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3" customFormat="1" ht="12.75">
      <c r="A31" s="14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3" customFormat="1" ht="12.75">
      <c r="A32" s="14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s="3" customFormat="1" ht="12.75">
      <c r="A33" s="14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3" customFormat="1" ht="12.75">
      <c r="A34" s="14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s="3" customFormat="1" ht="12.75">
      <c r="A35" s="14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s="3" customFormat="1" ht="12.75">
      <c r="A36" s="14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3" customFormat="1" ht="12.75">
      <c r="A37" s="14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3" customFormat="1" ht="12.75">
      <c r="A38" s="14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s="3" customFormat="1" ht="12.75">
      <c r="A39" s="14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s="3" customFormat="1" ht="12.75">
      <c r="A40" s="14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s="3" customFormat="1" ht="12.75">
      <c r="A41" s="14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3" customFormat="1" ht="12.75">
      <c r="A42" s="14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s="3" customFormat="1" ht="12.75">
      <c r="A43" s="14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s="3" customFormat="1" ht="12.75">
      <c r="A44" s="14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s="3" customFormat="1" ht="12.75">
      <c r="A45" s="14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s="3" customFormat="1" ht="12.75">
      <c r="A46" s="14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s="3" customFormat="1" ht="12.75">
      <c r="A47" s="14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s="3" customFormat="1" ht="12.75">
      <c r="A48" s="14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s="3" customFormat="1" ht="12.75">
      <c r="A49" s="14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s="3" customFormat="1" ht="12.75">
      <c r="A50" s="14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s="3" customFormat="1" ht="12.75">
      <c r="A51" s="14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s="3" customFormat="1" ht="12.75">
      <c r="A52" s="14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s="3" customFormat="1" ht="12.75">
      <c r="A53" s="14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s="3" customFormat="1" ht="12.75">
      <c r="A54" s="14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s="3" customFormat="1" ht="12.75">
      <c r="A55" s="14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s="3" customFormat="1" ht="12.75">
      <c r="A56" s="14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s="3" customFormat="1" ht="12.75">
      <c r="A57" s="14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s="3" customFormat="1" ht="12.75">
      <c r="A58" s="14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3" customFormat="1" ht="12.75">
      <c r="A59" s="14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3" customFormat="1" ht="12.75">
      <c r="A60" s="14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s="3" customFormat="1" ht="12.75">
      <c r="A61" s="14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s="3" customFormat="1" ht="12.75">
      <c r="A62" s="14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s="3" customFormat="1" ht="12.75">
      <c r="A63" s="14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3" customFormat="1" ht="12.75">
      <c r="A64" s="14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3" customFormat="1" ht="12.75">
      <c r="A65" s="14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s="3" customFormat="1" ht="12.75">
      <c r="A66" s="14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s="3" customFormat="1" ht="12.75">
      <c r="A67" s="14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s="3" customFormat="1" ht="12.75">
      <c r="A68" s="14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s="3" customFormat="1" ht="12.75">
      <c r="A69" s="14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s="3" customFormat="1" ht="12.75">
      <c r="A70" s="14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s="3" customFormat="1" ht="12.75">
      <c r="A71" s="14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s="3" customFormat="1" ht="12.75">
      <c r="A72" s="14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s="3" customFormat="1" ht="12.75">
      <c r="A73" s="14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s="3" customFormat="1" ht="12.75">
      <c r="A74" s="14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s="3" customFormat="1" ht="12.75">
      <c r="A75" s="14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s="3" customFormat="1" ht="12.75">
      <c r="A76" s="14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s="3" customFormat="1" ht="12.75">
      <c r="A77" s="14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s="3" customFormat="1" ht="12.75">
      <c r="A78" s="14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s="3" customFormat="1" ht="12.75">
      <c r="A79" s="14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s="3" customFormat="1" ht="12.75">
      <c r="A80" s="14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s="3" customFormat="1" ht="12.75">
      <c r="A81" s="14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s="3" customFormat="1" ht="12.75">
      <c r="A82" s="14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s="3" customFormat="1" ht="12.75">
      <c r="A83" s="14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s="3" customFormat="1" ht="12.75">
      <c r="A84" s="14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s="3" customFormat="1" ht="12.75">
      <c r="A85" s="14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s="3" customFormat="1" ht="12.75">
      <c r="A86" s="14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s="3" customFormat="1" ht="12.75">
      <c r="A87" s="14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s="3" customFormat="1" ht="12.75">
      <c r="A88" s="14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s="3" customFormat="1" ht="12.75">
      <c r="A89" s="14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s="3" customFormat="1" ht="12.75">
      <c r="A90" s="14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s="3" customFormat="1" ht="12.75">
      <c r="A91" s="14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s="3" customFormat="1" ht="12.75">
      <c r="A92" s="14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s="3" customFormat="1" ht="12.75">
      <c r="A93" s="14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s="3" customFormat="1" ht="12.75">
      <c r="A94" s="14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s="3" customFormat="1" ht="12.75">
      <c r="A95" s="14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s="3" customFormat="1" ht="12.75">
      <c r="A96" s="14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s="3" customFormat="1" ht="12.75">
      <c r="A97" s="14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s="3" customFormat="1" ht="12.75">
      <c r="A98" s="14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s="3" customFormat="1" ht="12.75">
      <c r="A99" s="14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s="3" customFormat="1" ht="12.75">
      <c r="A100" s="14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s="3" customFormat="1" ht="12.75">
      <c r="A101" s="14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s="3" customFormat="1" ht="12.75">
      <c r="A102" s="14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s="3" customFormat="1" ht="12.75">
      <c r="A103" s="14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s="3" customFormat="1" ht="12.75">
      <c r="A104" s="14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s="3" customFormat="1" ht="12.75">
      <c r="A105" s="14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s="3" customFormat="1" ht="12.75">
      <c r="A106" s="14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s="3" customFormat="1" ht="12.75">
      <c r="A107" s="14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s="3" customFormat="1" ht="12.75">
      <c r="A108" s="14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s="3" customFormat="1" ht="12.75">
      <c r="A109" s="14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s="3" customFormat="1" ht="12.75">
      <c r="A110" s="14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s="3" customFormat="1" ht="12.75">
      <c r="A111" s="14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s="3" customFormat="1" ht="12.75">
      <c r="A112" s="14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s="3" customFormat="1" ht="12.75">
      <c r="A113" s="14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s="3" customFormat="1" ht="12.75">
      <c r="A114" s="14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s="3" customFormat="1" ht="12.75">
      <c r="A115" s="14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s="3" customFormat="1" ht="12.75">
      <c r="A116" s="14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s="3" customFormat="1" ht="12.75">
      <c r="A117" s="14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s="3" customFormat="1" ht="12.75">
      <c r="A118" s="14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s="3" customFormat="1" ht="12.75">
      <c r="A119" s="14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s="3" customFormat="1" ht="12.75">
      <c r="A120" s="14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s="3" customFormat="1" ht="12.75">
      <c r="A121" s="14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s="3" customFormat="1" ht="12.75">
      <c r="A122" s="14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s="3" customFormat="1" ht="12.75">
      <c r="A123" s="14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s="3" customFormat="1" ht="12.75">
      <c r="A124" s="14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s="3" customFormat="1" ht="12.75">
      <c r="A125" s="14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s="3" customFormat="1" ht="12.75">
      <c r="A126" s="14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s="3" customFormat="1" ht="12.75">
      <c r="A127" s="14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s="3" customFormat="1" ht="12.75">
      <c r="A128" s="14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s="3" customFormat="1" ht="12.75">
      <c r="A129" s="14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s="3" customFormat="1" ht="12.75">
      <c r="A130" s="14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s="3" customFormat="1" ht="12.75">
      <c r="A131" s="14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s="3" customFormat="1" ht="12.75">
      <c r="A132" s="14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s="3" customFormat="1" ht="12.75">
      <c r="A133" s="14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s="3" customFormat="1" ht="12.75">
      <c r="A134" s="14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s="3" customFormat="1" ht="12.75">
      <c r="A135" s="14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s="3" customFormat="1" ht="12.75">
      <c r="A136" s="14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s="3" customFormat="1" ht="12.75">
      <c r="A137" s="14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s="3" customFormat="1" ht="12.75">
      <c r="A138" s="14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s="3" customFormat="1" ht="12.75">
      <c r="A139" s="14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s="3" customFormat="1" ht="12.75">
      <c r="A140" s="14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s="3" customFormat="1" ht="12.75">
      <c r="A141" s="14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s="3" customFormat="1" ht="12.75">
      <c r="A142" s="14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s="3" customFormat="1" ht="12.75">
      <c r="A143" s="14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s="3" customFormat="1" ht="12.75">
      <c r="A144" s="14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s="3" customFormat="1" ht="12.75">
      <c r="A145" s="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s="3" customFormat="1" ht="12.75">
      <c r="A146" s="14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s="3" customFormat="1" ht="12.75">
      <c r="A147" s="14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s="3" customFormat="1" ht="12.75">
      <c r="A148" s="14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s="3" customFormat="1" ht="12.75">
      <c r="A149" s="14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s="3" customFormat="1" ht="12.75">
      <c r="A150" s="14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s="3" customFormat="1" ht="12.75">
      <c r="A151" s="14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s="3" customFormat="1" ht="12.75">
      <c r="A152" s="14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s="3" customFormat="1" ht="12.75">
      <c r="A153" s="14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s="3" customFormat="1" ht="12.75">
      <c r="A154" s="14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s="3" customFormat="1" ht="12.75">
      <c r="A155" s="14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s="3" customFormat="1" ht="12.75">
      <c r="A156" s="14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s="3" customFormat="1" ht="12.75">
      <c r="A157" s="14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s="3" customFormat="1" ht="12.75">
      <c r="A158" s="14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</sheetData>
  <mergeCells count="15">
    <mergeCell ref="A1:U1"/>
    <mergeCell ref="A2:S2"/>
    <mergeCell ref="A4:A5"/>
    <mergeCell ref="B4:B5"/>
    <mergeCell ref="C4:C5"/>
    <mergeCell ref="D4:D5"/>
    <mergeCell ref="E4:E5"/>
    <mergeCell ref="F4:H4"/>
    <mergeCell ref="I4:K4"/>
    <mergeCell ref="L4:L5"/>
    <mergeCell ref="M4:M5"/>
    <mergeCell ref="N4:P4"/>
    <mergeCell ref="Q4:S4"/>
    <mergeCell ref="T4:T5"/>
    <mergeCell ref="U4:U5"/>
  </mergeCells>
  <printOptions horizontalCentered="1" verticalCentered="1"/>
  <pageMargins left="0.5902777777777778" right="0.19652777777777777" top="0.5118055555555556" bottom="0.5118055555555556" header="0.5118055555555556" footer="0.5118055555555556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F34" sqref="F34"/>
    </sheetView>
  </sheetViews>
  <sheetFormatPr defaultColWidth="9.00390625" defaultRowHeight="12.75"/>
  <cols>
    <col min="2" max="2" width="15.125" style="0" customWidth="1"/>
    <col min="3" max="3" width="2.00390625" style="0" customWidth="1"/>
    <col min="4" max="4" width="1.12109375" style="0" customWidth="1"/>
    <col min="5" max="5" width="5.625" style="0" customWidth="1"/>
    <col min="6" max="6" width="5.875" style="0" customWidth="1"/>
    <col min="7" max="7" width="5.125" style="0" customWidth="1"/>
    <col min="8" max="8" width="5.875" style="0" customWidth="1"/>
    <col min="9" max="10" width="5.625" style="0" customWidth="1"/>
    <col min="11" max="12" width="0" style="0" hidden="1" customWidth="1"/>
    <col min="13" max="13" width="5.625" style="0" customWidth="1"/>
    <col min="14" max="14" width="5.25390625" style="0" customWidth="1"/>
    <col min="15" max="15" width="5.1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cp:lastPrinted>2007-09-20T11:11:25Z</cp:lastPrinted>
  <dcterms:created xsi:type="dcterms:W3CDTF">2007-08-17T17:53:19Z</dcterms:created>
  <dcterms:modified xsi:type="dcterms:W3CDTF">2007-09-20T11:17:52Z</dcterms:modified>
  <cp:category/>
  <cp:version/>
  <cp:contentType/>
  <cp:contentStatus/>
  <cp:revision>1</cp:revision>
</cp:coreProperties>
</file>